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_PROYECTOS\LO.01_Ciudad Jardin de Loiola\REPARCELACION\TRABAJOS PREVIOS\022023_PLANOS_AprobDefinitiva\TABLAS\"/>
    </mc:Choice>
  </mc:AlternateContent>
  <xr:revisionPtr revIDLastSave="0" documentId="13_ncr:1_{FEF517EF-B085-4E1B-B1A8-CEA918B52FD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perfi" sheetId="1" r:id="rId1"/>
    <sheet name="porcentajes" sheetId="3" r:id="rId2"/>
  </sheets>
  <definedNames>
    <definedName name="_xlnm.Database">superfi!$B$2:$D$70</definedName>
    <definedName name="PROPIETARIOS">superfi!$A$1:$C$58</definedName>
  </definedNames>
  <calcPr calcId="191029"/>
</workbook>
</file>

<file path=xl/calcChain.xml><?xml version="1.0" encoding="utf-8"?>
<calcChain xmlns="http://schemas.openxmlformats.org/spreadsheetml/2006/main">
  <c r="B55" i="1" l="1"/>
  <c r="B58" i="1" s="1"/>
  <c r="O8" i="1" l="1"/>
  <c r="O7" i="1"/>
  <c r="H30" i="3" l="1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7" i="3"/>
  <c r="G67" i="3"/>
  <c r="H67" i="3" l="1"/>
  <c r="E7" i="3"/>
  <c r="F7" i="3" s="1"/>
  <c r="E29" i="3"/>
  <c r="E42" i="3"/>
  <c r="E46" i="3"/>
  <c r="E49" i="3"/>
  <c r="F49" i="3" s="1"/>
  <c r="E51" i="3"/>
  <c r="E65" i="3"/>
  <c r="E66" i="3"/>
  <c r="B67" i="3"/>
  <c r="F66" i="3" l="1"/>
  <c r="F46" i="3"/>
  <c r="F65" i="3"/>
  <c r="F42" i="3"/>
  <c r="F67" i="3" s="1"/>
  <c r="F51" i="3"/>
  <c r="F29" i="3"/>
  <c r="E58" i="1"/>
  <c r="J45" i="1"/>
  <c r="J60" i="1"/>
</calcChain>
</file>

<file path=xl/sharedStrings.xml><?xml version="1.0" encoding="utf-8"?>
<sst xmlns="http://schemas.openxmlformats.org/spreadsheetml/2006/main" count="328" uniqueCount="128">
  <si>
    <t>AREA</t>
  </si>
  <si>
    <t>N_FINCAS</t>
  </si>
  <si>
    <t>Propietari</t>
  </si>
  <si>
    <t>PROP_MAYOR</t>
  </si>
  <si>
    <t>1</t>
  </si>
  <si>
    <t>Arenas del Urumea, S.L.</t>
  </si>
  <si>
    <t>DURRUTI</t>
  </si>
  <si>
    <t>3</t>
  </si>
  <si>
    <t>Familia Gorriti</t>
  </si>
  <si>
    <t>4</t>
  </si>
  <si>
    <t>5</t>
  </si>
  <si>
    <t>BRITAC</t>
  </si>
  <si>
    <t>6</t>
  </si>
  <si>
    <t>Donostiako Udala</t>
  </si>
  <si>
    <t>7</t>
  </si>
  <si>
    <t>8</t>
  </si>
  <si>
    <t>9</t>
  </si>
  <si>
    <t>10</t>
  </si>
  <si>
    <t>Familia Aramburu</t>
  </si>
  <si>
    <t>11</t>
  </si>
  <si>
    <t>12</t>
  </si>
  <si>
    <t>J.L. Aguirrezabala Amunßrriz y M.A. Garmendia Otegui</t>
  </si>
  <si>
    <t>13</t>
  </si>
  <si>
    <t>14</t>
  </si>
  <si>
    <t>Transportes y Containers Easo, S.L.</t>
  </si>
  <si>
    <t>15</t>
  </si>
  <si>
    <t>16</t>
  </si>
  <si>
    <t>DURRUTI o BRITAC</t>
  </si>
  <si>
    <t>17</t>
  </si>
  <si>
    <t>18</t>
  </si>
  <si>
    <t>Britac Proyectos S.L. Unipersonal</t>
  </si>
  <si>
    <t>19</t>
  </si>
  <si>
    <t>20</t>
  </si>
  <si>
    <t>Hermanos Aramburu Mayoz</t>
  </si>
  <si>
    <t>21</t>
  </si>
  <si>
    <t>RESTO</t>
  </si>
  <si>
    <t>22</t>
  </si>
  <si>
    <t>23</t>
  </si>
  <si>
    <t>24</t>
  </si>
  <si>
    <t>25</t>
  </si>
  <si>
    <t>Lanertegi S.L.</t>
  </si>
  <si>
    <t>LANERTEGI S.L.</t>
  </si>
  <si>
    <t>26</t>
  </si>
  <si>
    <t>27</t>
  </si>
  <si>
    <t>28</t>
  </si>
  <si>
    <t>Familia Ibarburu</t>
  </si>
  <si>
    <t>29</t>
  </si>
  <si>
    <t>30</t>
  </si>
  <si>
    <t>Britac Proyectos S.L.</t>
  </si>
  <si>
    <t>31</t>
  </si>
  <si>
    <t>32</t>
  </si>
  <si>
    <t>33</t>
  </si>
  <si>
    <t>34</t>
  </si>
  <si>
    <t>35</t>
  </si>
  <si>
    <t>36</t>
  </si>
  <si>
    <t>Hermanos Almeida Arina</t>
  </si>
  <si>
    <t>37</t>
  </si>
  <si>
    <t>38</t>
  </si>
  <si>
    <t>39</t>
  </si>
  <si>
    <t>Grupo Trazo S.A.</t>
  </si>
  <si>
    <t>TANCO</t>
  </si>
  <si>
    <t>40</t>
  </si>
  <si>
    <t>41</t>
  </si>
  <si>
    <t>Familia Gil</t>
  </si>
  <si>
    <t>42</t>
  </si>
  <si>
    <t>44</t>
  </si>
  <si>
    <t>45</t>
  </si>
  <si>
    <t>46</t>
  </si>
  <si>
    <t>47</t>
  </si>
  <si>
    <t>48</t>
  </si>
  <si>
    <t>49</t>
  </si>
  <si>
    <t>GRIS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</si>
  <si>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</si>
  <si>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</si>
  <si>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</si>
  <si>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</si>
  <si>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</si>
  <si>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</si>
  <si>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</si>
  <si>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</si>
  <si>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</si>
  <si>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</si>
  <si>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</si>
  <si>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</si>
  <si>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Gipuzkoako Foru Aldundia</t>
  </si>
  <si>
    <t>63</t>
  </si>
  <si>
    <t>Benito Ramos Bayo</t>
  </si>
  <si>
    <t>64</t>
  </si>
  <si>
    <t>Hermanos Recio Ortega</t>
  </si>
  <si>
    <t>Familia Caro</t>
  </si>
  <si>
    <t>%</t>
  </si>
  <si>
    <t>calculo %</t>
  </si>
  <si>
    <t>sumas</t>
  </si>
  <si>
    <t>Asunción Laleona Pescador</t>
  </si>
  <si>
    <t>J.A. García Alonso, J. Garbayo Asiain y M. Andre Alonzo</t>
  </si>
  <si>
    <t>Hermanos García del Val</t>
  </si>
  <si>
    <t>Familia Gómez</t>
  </si>
  <si>
    <t>Hermanos Garciandía Beloqui</t>
  </si>
  <si>
    <t>M.E. Sánchez Sola y Hermanos Caballero Bustamente</t>
  </si>
  <si>
    <t>Familia Rodríguez</t>
  </si>
  <si>
    <t>Familia Cámpos de Hériz_XXX</t>
  </si>
  <si>
    <t>Familia Gorriti /Britac Proyectos S.L.</t>
  </si>
  <si>
    <t>Inmobiliaria Buresturdiñ S.L.</t>
  </si>
  <si>
    <t>Familia Sáez y otros</t>
  </si>
  <si>
    <t>865,37
841,77</t>
  </si>
  <si>
    <t>SUPERFICIE_PLANO</t>
  </si>
  <si>
    <t>Familia Ibarburu y familia Alquiza</t>
  </si>
  <si>
    <t>J. Garbayo Asiain, J.A. García Alonso y M. Andre Alonzo</t>
  </si>
  <si>
    <t>FINKA ZK. 
Nº FINCA</t>
  </si>
  <si>
    <t>TOTAL U.E</t>
  </si>
  <si>
    <t>5+trozo6</t>
  </si>
  <si>
    <t>7+trozo6</t>
  </si>
  <si>
    <t>18+trozo53 (71,27m2)</t>
  </si>
  <si>
    <t>51,52,54,56,57,58,59</t>
  </si>
  <si>
    <t>53 - trozo dado al 16 (71,27m2)</t>
  </si>
  <si>
    <t>Familia Almeida</t>
  </si>
  <si>
    <t xml:space="preserve">Arenas del Urumea, S.L.
Hermanos Aramburu Mayoz </t>
  </si>
  <si>
    <t>AZALERA
 SUPERFICIE
 [m²]</t>
  </si>
  <si>
    <t>JABEAK
TITULARES</t>
  </si>
  <si>
    <t>Maria Josefa Azurmendi Rodríguez</t>
  </si>
  <si>
    <t xml:space="preserve"> EGIKARITZE-UNITATEA LO.01.1 UNIDAD DE EJECUCIÓN </t>
  </si>
  <si>
    <t>Hermanos Gorriti Echeverria</t>
  </si>
  <si>
    <t>Hermanos Caballero Bustamente y M.E. Sánchez Sola</t>
  </si>
  <si>
    <t>Hermanos Gorriti Echeverria y hermanos Gorriti Iparaguirre</t>
  </si>
  <si>
    <t>Donostiako Udala/Ayuntamiento de San Sebastián</t>
  </si>
  <si>
    <t>Hermanos Gorriti Echeverria, hermanos Gorriti Iparraguirre y Britac Proyectos S.L.</t>
  </si>
  <si>
    <t>Ramón María Santamaría Sáez y hermanos González Martínez</t>
  </si>
  <si>
    <t>Britac Proyectos S.L., familia Caro y familia Salamanca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</si>
</sst>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1" fontId="0" fillId="0" borderId="0" xfId="0" applyNumberFormat="1"/>
    <xf numFmtId="1" fontId="16" fillId="33" borderId="0" xfId="0" applyNumberFormat="1" applyFont="1" applyFill="1"/>
    <xf numFmtId="164" fontId="16" fillId="33" borderId="0" xfId="0" applyNumberFormat="1" applyFont="1" applyFill="1"/>
    <xf numFmtId="1" fontId="16" fillId="33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4" fontId="0" fillId="0" borderId="0" xfId="0" applyNumberFormat="1"/>
    <xf numFmtId="1" fontId="16" fillId="33" borderId="0" xfId="0" applyNumberFormat="1" applyFont="1" applyFill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" fontId="0" fillId="34" borderId="0" xfId="0" applyNumberFormat="1" applyFill="1"/>
    <xf numFmtId="1" fontId="0" fillId="0" borderId="0" xfId="0" applyNumberFormat="1" applyAlignment="1">
      <alignment wrapText="1"/>
    </xf>
    <xf numFmtId="1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/>
    </xf>
    <xf numFmtId="1" fontId="16" fillId="33" borderId="0" xfId="0" applyNumberFormat="1" applyFont="1" applyFill="1" applyAlignment="1">
      <alignment horizontal="center" vertical="center" wrapText="1"/>
    </xf>
    <xf numFmtId="1" fontId="16" fillId="33" borderId="0" xfId="0" applyNumberFormat="1" applyFont="1" applyFill="1" applyAlignment="1">
      <alignment vertical="center"/>
    </xf>
    <xf numFmtId="164" fontId="16" fillId="33" borderId="0" xfId="0" applyNumberFormat="1" applyFont="1" applyFill="1" applyAlignment="1">
      <alignment vertical="center"/>
    </xf>
    <xf numFmtId="164" fontId="16" fillId="33" borderId="0" xfId="0" applyNumberFormat="1" applyFont="1" applyFill="1" applyAlignment="1">
      <alignment horizontal="center" vertical="center" wrapText="1"/>
    </xf>
    <xf numFmtId="1" fontId="0" fillId="0" borderId="0" xfId="0" applyNumberFormat="1" applyAlignment="1">
      <alignment horizontal="left" indent="1"/>
    </xf>
    <xf numFmtId="1" fontId="0" fillId="0" borderId="0" xfId="0" applyNumberFormat="1" applyAlignment="1">
      <alignment horizontal="left" vertical="center" wrapText="1" indent="1"/>
    </xf>
    <xf numFmtId="3" fontId="0" fillId="0" borderId="0" xfId="0" applyNumberFormat="1"/>
    <xf numFmtId="2" fontId="0" fillId="0" borderId="0" xfId="0" applyNumberFormat="1" applyAlignment="1">
      <alignment vertical="center"/>
    </xf>
    <xf numFmtId="2" fontId="0" fillId="0" borderId="0" xfId="0" applyNumberFormat="1"/>
    <xf numFmtId="2" fontId="0" fillId="34" borderId="0" xfId="0" applyNumberFormat="1" applyFill="1"/>
    <xf numFmtId="2" fontId="0" fillId="35" borderId="0" xfId="0" applyNumberFormat="1" applyFill="1"/>
    <xf numFmtId="2" fontId="0" fillId="36" borderId="0" xfId="0" applyNumberFormat="1" applyFill="1"/>
    <xf numFmtId="2" fontId="0" fillId="37" borderId="0" xfId="0" applyNumberFormat="1" applyFill="1"/>
    <xf numFmtId="2" fontId="0" fillId="38" borderId="0" xfId="0" applyNumberFormat="1" applyFill="1"/>
    <xf numFmtId="4" fontId="0" fillId="38" borderId="0" xfId="0" applyNumberFormat="1" applyFill="1"/>
    <xf numFmtId="1" fontId="18" fillId="0" borderId="0" xfId="0" applyNumberFormat="1" applyFont="1" applyAlignment="1">
      <alignment horizontal="left" indent="1"/>
    </xf>
    <xf numFmtId="1" fontId="0" fillId="0" borderId="0" xfId="0" applyNumberForma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5"/>
  <sheetViews>
    <sheetView tabSelected="1" topLeftCell="A19" zoomScale="85" zoomScaleNormal="85" workbookViewId="0">
      <selection activeCell="C43" sqref="C43"/>
    </sheetView>
  </sheetViews>
  <sheetFormatPr baseColWidth="10" defaultRowHeight="15" x14ac:dyDescent="0.25"/>
  <cols>
    <col min="1" max="1" width="15.42578125" style="5" customWidth="1"/>
    <col min="2" max="2" width="11.42578125" style="6" bestFit="1" customWidth="1"/>
    <col min="3" max="3" width="73.7109375" style="1" bestFit="1" customWidth="1"/>
    <col min="4" max="4" width="20.28515625" style="1" customWidth="1"/>
    <col min="5" max="5" width="19.85546875" style="6" customWidth="1"/>
  </cols>
  <sheetData>
    <row r="1" spans="1:18" x14ac:dyDescent="0.25">
      <c r="A1" s="33" t="s">
        <v>120</v>
      </c>
      <c r="B1" s="33"/>
      <c r="C1" s="33"/>
    </row>
    <row r="2" spans="1:18" s="16" customFormat="1" ht="45" x14ac:dyDescent="0.25">
      <c r="A2" s="17" t="s">
        <v>108</v>
      </c>
      <c r="B2" s="20" t="s">
        <v>117</v>
      </c>
      <c r="C2" s="17" t="s">
        <v>118</v>
      </c>
      <c r="D2" s="18" t="s">
        <v>3</v>
      </c>
      <c r="E2" s="19" t="s">
        <v>105</v>
      </c>
    </row>
    <row r="3" spans="1:18" x14ac:dyDescent="0.25">
      <c r="A3" s="5" t="s">
        <v>4</v>
      </c>
      <c r="B3" s="6">
        <v>157</v>
      </c>
      <c r="C3" s="21" t="s">
        <v>5</v>
      </c>
      <c r="D3" s="1" t="s">
        <v>6</v>
      </c>
      <c r="E3" s="6">
        <v>157</v>
      </c>
      <c r="I3">
        <v>1</v>
      </c>
      <c r="J3" s="25">
        <v>157</v>
      </c>
      <c r="L3">
        <v>1</v>
      </c>
      <c r="R3" s="25"/>
    </row>
    <row r="4" spans="1:18" s="16" customFormat="1" ht="30" x14ac:dyDescent="0.25">
      <c r="A4" s="12">
        <v>2</v>
      </c>
      <c r="B4" s="13">
        <v>1707.14</v>
      </c>
      <c r="C4" s="22" t="s">
        <v>116</v>
      </c>
      <c r="D4" s="14" t="s">
        <v>6</v>
      </c>
      <c r="E4" s="15">
        <v>1707.14</v>
      </c>
      <c r="F4" s="15" t="s">
        <v>104</v>
      </c>
      <c r="I4" s="16">
        <v>2</v>
      </c>
      <c r="J4" s="24">
        <v>1707.14</v>
      </c>
      <c r="L4" s="16">
        <v>2</v>
      </c>
    </row>
    <row r="5" spans="1:18" x14ac:dyDescent="0.25">
      <c r="A5" s="5" t="s">
        <v>7</v>
      </c>
      <c r="B5" s="6">
        <v>953.62</v>
      </c>
      <c r="C5" s="21" t="s">
        <v>125</v>
      </c>
      <c r="D5" s="1" t="s">
        <v>27</v>
      </c>
      <c r="E5" s="6">
        <v>953.62</v>
      </c>
      <c r="I5">
        <v>3</v>
      </c>
      <c r="J5" s="25">
        <v>953.61500000000001</v>
      </c>
      <c r="L5">
        <v>3</v>
      </c>
    </row>
    <row r="6" spans="1:18" x14ac:dyDescent="0.25">
      <c r="A6" s="5" t="s">
        <v>9</v>
      </c>
      <c r="B6" s="6">
        <v>1192.68</v>
      </c>
      <c r="C6" s="21" t="s">
        <v>125</v>
      </c>
      <c r="D6" s="1" t="s">
        <v>27</v>
      </c>
      <c r="E6" s="6">
        <v>1192.68</v>
      </c>
      <c r="I6">
        <v>4</v>
      </c>
      <c r="J6" s="25">
        <v>1192.68</v>
      </c>
      <c r="L6" s="16">
        <v>4</v>
      </c>
    </row>
    <row r="7" spans="1:18" x14ac:dyDescent="0.25">
      <c r="A7" s="5" t="s">
        <v>10</v>
      </c>
      <c r="B7" s="6">
        <v>5216.17</v>
      </c>
      <c r="C7" s="32" t="s">
        <v>48</v>
      </c>
      <c r="D7" s="1" t="s">
        <v>11</v>
      </c>
      <c r="E7" s="6">
        <v>5093.41</v>
      </c>
      <c r="I7">
        <v>5</v>
      </c>
      <c r="J7" s="25">
        <v>5216.17</v>
      </c>
      <c r="L7" t="s">
        <v>110</v>
      </c>
      <c r="O7" s="6">
        <f>SUM(B7:B8)</f>
        <v>5836.73</v>
      </c>
    </row>
    <row r="8" spans="1:18" x14ac:dyDescent="0.25">
      <c r="A8" s="5" t="s">
        <v>12</v>
      </c>
      <c r="B8" s="6">
        <v>620.55999999999995</v>
      </c>
      <c r="C8" s="21" t="s">
        <v>124</v>
      </c>
      <c r="D8" s="1" t="s">
        <v>13</v>
      </c>
      <c r="E8" s="6">
        <v>620.55999999999995</v>
      </c>
      <c r="I8">
        <v>6</v>
      </c>
      <c r="J8" s="25">
        <v>620.56299999999999</v>
      </c>
      <c r="L8" t="s">
        <v>111</v>
      </c>
      <c r="O8">
        <f>SUM(J7:J8)</f>
        <v>5836.7330000000002</v>
      </c>
    </row>
    <row r="9" spans="1:18" x14ac:dyDescent="0.25">
      <c r="A9" s="5">
        <v>7</v>
      </c>
      <c r="B9" s="6">
        <v>227.2</v>
      </c>
      <c r="C9" s="21" t="s">
        <v>124</v>
      </c>
      <c r="D9" s="1" t="s">
        <v>13</v>
      </c>
      <c r="E9" s="6">
        <v>227.2</v>
      </c>
      <c r="I9">
        <v>7</v>
      </c>
      <c r="J9" s="26">
        <v>3263.61</v>
      </c>
      <c r="L9">
        <v>8</v>
      </c>
    </row>
    <row r="10" spans="1:18" x14ac:dyDescent="0.25">
      <c r="A10" s="5">
        <v>8</v>
      </c>
      <c r="B10" s="6">
        <v>178.87</v>
      </c>
      <c r="C10" s="21" t="s">
        <v>48</v>
      </c>
      <c r="D10" s="1" t="s">
        <v>6</v>
      </c>
      <c r="E10" s="6">
        <v>178.87</v>
      </c>
      <c r="I10">
        <v>8</v>
      </c>
      <c r="J10" s="25">
        <v>227.203</v>
      </c>
      <c r="L10">
        <v>9</v>
      </c>
    </row>
    <row r="11" spans="1:18" x14ac:dyDescent="0.25">
      <c r="A11" s="5">
        <v>9</v>
      </c>
      <c r="B11" s="6">
        <v>2550.2800000000002</v>
      </c>
      <c r="C11" s="32" t="s">
        <v>48</v>
      </c>
      <c r="D11" s="1" t="s">
        <v>11</v>
      </c>
      <c r="E11" s="6">
        <v>2478</v>
      </c>
      <c r="I11">
        <v>9</v>
      </c>
      <c r="J11" s="25">
        <v>178.87</v>
      </c>
      <c r="L11">
        <v>10</v>
      </c>
    </row>
    <row r="12" spans="1:18" x14ac:dyDescent="0.25">
      <c r="A12" s="5">
        <v>10</v>
      </c>
      <c r="B12" s="6">
        <v>421.25</v>
      </c>
      <c r="C12" s="32" t="s">
        <v>121</v>
      </c>
      <c r="D12" s="1" t="s">
        <v>6</v>
      </c>
      <c r="E12" s="6">
        <v>421.25</v>
      </c>
      <c r="J12" s="25"/>
    </row>
    <row r="13" spans="1:18" x14ac:dyDescent="0.25">
      <c r="A13" s="5">
        <v>11</v>
      </c>
      <c r="B13" s="6">
        <v>987.27</v>
      </c>
      <c r="C13" s="32" t="s">
        <v>48</v>
      </c>
      <c r="D13" s="1" t="s">
        <v>6</v>
      </c>
      <c r="E13" s="6">
        <v>987.27</v>
      </c>
      <c r="I13">
        <v>10</v>
      </c>
      <c r="J13" s="25">
        <v>2550.2800000000002</v>
      </c>
      <c r="L13">
        <v>12</v>
      </c>
    </row>
    <row r="14" spans="1:18" x14ac:dyDescent="0.25">
      <c r="A14" s="5">
        <v>12</v>
      </c>
      <c r="B14" s="6">
        <v>236.2</v>
      </c>
      <c r="C14" s="32" t="s">
        <v>48</v>
      </c>
      <c r="D14" s="1" t="s">
        <v>6</v>
      </c>
      <c r="E14" s="6">
        <v>236.2</v>
      </c>
      <c r="I14">
        <v>11</v>
      </c>
      <c r="J14" s="25">
        <v>421.25</v>
      </c>
      <c r="L14">
        <v>13</v>
      </c>
    </row>
    <row r="15" spans="1:18" x14ac:dyDescent="0.25">
      <c r="A15" s="5">
        <v>13</v>
      </c>
      <c r="B15" s="6">
        <v>7496.3</v>
      </c>
      <c r="C15" s="32" t="s">
        <v>48</v>
      </c>
      <c r="D15" s="1" t="s">
        <v>27</v>
      </c>
      <c r="E15" s="6">
        <v>7496.3</v>
      </c>
      <c r="I15">
        <v>12</v>
      </c>
      <c r="J15" s="25">
        <v>987.27099999999996</v>
      </c>
      <c r="L15">
        <v>14</v>
      </c>
    </row>
    <row r="16" spans="1:18" x14ac:dyDescent="0.25">
      <c r="A16" s="5">
        <v>14</v>
      </c>
      <c r="B16" s="6">
        <v>349.5</v>
      </c>
      <c r="C16" s="32" t="s">
        <v>48</v>
      </c>
      <c r="D16" s="1" t="s">
        <v>27</v>
      </c>
      <c r="E16" s="25">
        <v>349.5</v>
      </c>
      <c r="I16">
        <v>13</v>
      </c>
      <c r="J16" s="25">
        <v>236.2</v>
      </c>
      <c r="L16">
        <v>15</v>
      </c>
    </row>
    <row r="17" spans="1:12" x14ac:dyDescent="0.25">
      <c r="A17" s="5">
        <v>15</v>
      </c>
      <c r="B17" s="6">
        <v>1648.07</v>
      </c>
      <c r="C17" s="32" t="s">
        <v>48</v>
      </c>
      <c r="D17" s="1" t="s">
        <v>11</v>
      </c>
      <c r="E17" s="25">
        <v>1648.07</v>
      </c>
      <c r="I17">
        <v>14</v>
      </c>
      <c r="J17" s="25">
        <v>7496.3</v>
      </c>
      <c r="L17">
        <v>16</v>
      </c>
    </row>
    <row r="18" spans="1:12" x14ac:dyDescent="0.25">
      <c r="A18" s="5">
        <v>16</v>
      </c>
      <c r="B18" s="6">
        <v>1433.61</v>
      </c>
      <c r="C18" s="32" t="s">
        <v>48</v>
      </c>
      <c r="D18" s="1" t="s">
        <v>11</v>
      </c>
      <c r="E18" s="6">
        <v>1433.61</v>
      </c>
      <c r="I18">
        <v>15</v>
      </c>
      <c r="J18" s="25">
        <v>349.5</v>
      </c>
      <c r="L18">
        <v>17</v>
      </c>
    </row>
    <row r="19" spans="1:12" x14ac:dyDescent="0.25">
      <c r="A19" s="5">
        <v>17</v>
      </c>
      <c r="B19" s="25">
        <v>368.14</v>
      </c>
      <c r="C19" s="21" t="s">
        <v>33</v>
      </c>
      <c r="D19" s="1" t="s">
        <v>6</v>
      </c>
      <c r="E19" s="25">
        <v>368.14</v>
      </c>
      <c r="I19">
        <v>16</v>
      </c>
      <c r="J19" s="25">
        <v>1648.07</v>
      </c>
      <c r="L19" t="s">
        <v>112</v>
      </c>
    </row>
    <row r="20" spans="1:12" x14ac:dyDescent="0.25">
      <c r="A20" s="5">
        <v>18</v>
      </c>
      <c r="B20" s="6">
        <v>654</v>
      </c>
      <c r="C20" s="32" t="s">
        <v>48</v>
      </c>
      <c r="D20" s="1" t="s">
        <v>35</v>
      </c>
      <c r="E20" s="6">
        <v>654</v>
      </c>
      <c r="I20">
        <v>17</v>
      </c>
      <c r="J20" s="25">
        <v>1433.61</v>
      </c>
      <c r="L20">
        <v>19</v>
      </c>
    </row>
    <row r="21" spans="1:12" x14ac:dyDescent="0.25">
      <c r="A21" s="5">
        <v>19</v>
      </c>
      <c r="B21" s="6">
        <v>89.23</v>
      </c>
      <c r="C21" s="21" t="s">
        <v>48</v>
      </c>
      <c r="D21" s="1" t="s">
        <v>35</v>
      </c>
      <c r="E21" s="6">
        <v>89.23</v>
      </c>
      <c r="I21">
        <v>18</v>
      </c>
      <c r="J21" s="25">
        <v>368.14</v>
      </c>
      <c r="L21">
        <v>20</v>
      </c>
    </row>
    <row r="22" spans="1:12" x14ac:dyDescent="0.25">
      <c r="A22" s="5">
        <v>20</v>
      </c>
      <c r="B22" s="6">
        <v>250.42</v>
      </c>
      <c r="C22" s="21" t="s">
        <v>48</v>
      </c>
      <c r="D22" s="1" t="s">
        <v>35</v>
      </c>
      <c r="E22" s="6">
        <v>250.42</v>
      </c>
      <c r="I22">
        <v>19</v>
      </c>
      <c r="J22" s="25">
        <v>654</v>
      </c>
      <c r="L22">
        <v>21</v>
      </c>
    </row>
    <row r="23" spans="1:12" x14ac:dyDescent="0.25">
      <c r="A23" s="5">
        <v>21</v>
      </c>
      <c r="B23" s="6">
        <v>442.1</v>
      </c>
      <c r="C23" s="21" t="s">
        <v>107</v>
      </c>
      <c r="D23" s="1" t="s">
        <v>35</v>
      </c>
      <c r="E23" s="6">
        <v>442.1</v>
      </c>
      <c r="I23">
        <v>20</v>
      </c>
      <c r="J23" s="25">
        <v>89.23</v>
      </c>
      <c r="L23">
        <v>22</v>
      </c>
    </row>
    <row r="24" spans="1:12" x14ac:dyDescent="0.25">
      <c r="A24" s="5">
        <v>22</v>
      </c>
      <c r="B24" s="6">
        <v>738.2</v>
      </c>
      <c r="C24" s="21" t="s">
        <v>40</v>
      </c>
      <c r="D24" s="1" t="s">
        <v>41</v>
      </c>
      <c r="E24" s="6">
        <v>738.2</v>
      </c>
      <c r="I24">
        <v>21</v>
      </c>
      <c r="J24" s="25">
        <v>250.42</v>
      </c>
      <c r="L24">
        <v>23</v>
      </c>
    </row>
    <row r="25" spans="1:12" x14ac:dyDescent="0.25">
      <c r="A25" s="5">
        <v>23</v>
      </c>
      <c r="B25" s="6">
        <v>300</v>
      </c>
      <c r="C25" s="21" t="s">
        <v>96</v>
      </c>
      <c r="D25" s="1" t="s">
        <v>35</v>
      </c>
      <c r="E25" s="6">
        <v>300</v>
      </c>
      <c r="I25">
        <v>22</v>
      </c>
      <c r="J25" s="25">
        <v>442.101</v>
      </c>
      <c r="L25">
        <v>24</v>
      </c>
    </row>
    <row r="26" spans="1:12" x14ac:dyDescent="0.25">
      <c r="A26" s="5">
        <v>24</v>
      </c>
      <c r="B26" s="6">
        <v>143.13</v>
      </c>
      <c r="C26" s="21" t="s">
        <v>86</v>
      </c>
      <c r="D26" s="1" t="s">
        <v>35</v>
      </c>
      <c r="E26" s="6">
        <v>143.13</v>
      </c>
      <c r="I26">
        <v>23</v>
      </c>
      <c r="J26" s="25">
        <v>738.19899999999996</v>
      </c>
      <c r="L26">
        <v>25</v>
      </c>
    </row>
    <row r="27" spans="1:12" x14ac:dyDescent="0.25">
      <c r="A27" s="5">
        <v>25</v>
      </c>
      <c r="B27" s="6">
        <v>342.9</v>
      </c>
      <c r="C27" s="21" t="s">
        <v>86</v>
      </c>
      <c r="D27" s="1" t="s">
        <v>35</v>
      </c>
      <c r="E27" s="6">
        <v>342.9</v>
      </c>
      <c r="I27">
        <v>24</v>
      </c>
      <c r="J27" s="25">
        <v>300</v>
      </c>
      <c r="L27">
        <v>26</v>
      </c>
    </row>
    <row r="28" spans="1:12" x14ac:dyDescent="0.25">
      <c r="A28" s="5">
        <v>26</v>
      </c>
      <c r="B28" s="6">
        <v>290.16000000000003</v>
      </c>
      <c r="C28" s="21" t="s">
        <v>106</v>
      </c>
      <c r="D28" s="1" t="s">
        <v>35</v>
      </c>
      <c r="E28" s="6">
        <v>290.16000000000003</v>
      </c>
      <c r="I28">
        <v>25</v>
      </c>
      <c r="J28" s="25">
        <v>143.13</v>
      </c>
      <c r="L28">
        <v>27</v>
      </c>
    </row>
    <row r="29" spans="1:12" x14ac:dyDescent="0.25">
      <c r="A29" s="5">
        <v>27</v>
      </c>
      <c r="B29" s="6">
        <v>231</v>
      </c>
      <c r="C29" s="21" t="s">
        <v>40</v>
      </c>
      <c r="D29" s="1" t="s">
        <v>41</v>
      </c>
      <c r="E29" s="6">
        <v>231</v>
      </c>
      <c r="I29">
        <v>26</v>
      </c>
      <c r="J29" s="25">
        <v>342.899</v>
      </c>
      <c r="L29">
        <v>63</v>
      </c>
    </row>
    <row r="30" spans="1:12" x14ac:dyDescent="0.25">
      <c r="A30" s="5">
        <v>28</v>
      </c>
      <c r="B30" s="6">
        <v>335</v>
      </c>
      <c r="C30" s="32" t="s">
        <v>48</v>
      </c>
      <c r="D30" s="1" t="s">
        <v>11</v>
      </c>
      <c r="E30" s="6">
        <v>335</v>
      </c>
      <c r="I30">
        <v>27</v>
      </c>
      <c r="J30" s="25">
        <v>290.16399999999999</v>
      </c>
      <c r="L30">
        <v>28</v>
      </c>
    </row>
    <row r="31" spans="1:12" x14ac:dyDescent="0.25">
      <c r="A31" s="5">
        <v>29</v>
      </c>
      <c r="B31" s="6">
        <v>195.18</v>
      </c>
      <c r="C31" s="21" t="s">
        <v>48</v>
      </c>
      <c r="D31" s="1" t="s">
        <v>35</v>
      </c>
      <c r="E31" s="6">
        <v>195.18</v>
      </c>
      <c r="I31">
        <v>28</v>
      </c>
      <c r="J31" s="25">
        <v>231</v>
      </c>
      <c r="L31">
        <v>29</v>
      </c>
    </row>
    <row r="32" spans="1:12" x14ac:dyDescent="0.25">
      <c r="A32" s="5">
        <v>30</v>
      </c>
      <c r="B32" s="6">
        <v>210</v>
      </c>
      <c r="C32" s="21" t="s">
        <v>48</v>
      </c>
      <c r="D32" s="1" t="s">
        <v>35</v>
      </c>
      <c r="E32" s="6">
        <v>210</v>
      </c>
      <c r="I32">
        <v>29</v>
      </c>
      <c r="J32" s="25">
        <v>335</v>
      </c>
      <c r="L32">
        <v>30</v>
      </c>
    </row>
    <row r="33" spans="1:14" x14ac:dyDescent="0.25">
      <c r="A33" s="5">
        <v>31</v>
      </c>
      <c r="B33" s="6">
        <v>141.15</v>
      </c>
      <c r="C33" s="21" t="s">
        <v>126</v>
      </c>
      <c r="D33" s="1" t="s">
        <v>6</v>
      </c>
      <c r="E33" s="6">
        <v>141.15</v>
      </c>
      <c r="I33">
        <v>30</v>
      </c>
      <c r="J33" s="25">
        <v>195.18</v>
      </c>
      <c r="L33">
        <v>31</v>
      </c>
    </row>
    <row r="34" spans="1:14" x14ac:dyDescent="0.25">
      <c r="A34" s="5">
        <v>32</v>
      </c>
      <c r="B34" s="6">
        <v>545</v>
      </c>
      <c r="C34" s="21" t="s">
        <v>126</v>
      </c>
      <c r="D34" s="1" t="s">
        <v>6</v>
      </c>
      <c r="E34" s="6">
        <v>545</v>
      </c>
      <c r="I34">
        <v>31</v>
      </c>
      <c r="J34" s="25">
        <v>210.00200000000001</v>
      </c>
      <c r="L34">
        <v>32</v>
      </c>
    </row>
    <row r="35" spans="1:14" x14ac:dyDescent="0.25">
      <c r="A35" s="5">
        <v>33</v>
      </c>
      <c r="B35" s="6">
        <v>240</v>
      </c>
      <c r="C35" s="21" t="s">
        <v>126</v>
      </c>
      <c r="D35" s="1" t="s">
        <v>6</v>
      </c>
      <c r="E35" s="6">
        <v>240</v>
      </c>
      <c r="I35">
        <v>32</v>
      </c>
      <c r="J35" s="25">
        <v>141.15</v>
      </c>
      <c r="L35">
        <v>33</v>
      </c>
    </row>
    <row r="36" spans="1:14" x14ac:dyDescent="0.25">
      <c r="A36" s="5">
        <v>34</v>
      </c>
      <c r="B36" s="6">
        <v>426.69</v>
      </c>
      <c r="C36" s="21" t="s">
        <v>115</v>
      </c>
      <c r="D36" s="1" t="s">
        <v>35</v>
      </c>
      <c r="E36" s="6">
        <v>426.69</v>
      </c>
      <c r="I36">
        <v>33</v>
      </c>
      <c r="J36" s="25">
        <v>545</v>
      </c>
      <c r="L36">
        <v>34</v>
      </c>
    </row>
    <row r="37" spans="1:14" x14ac:dyDescent="0.25">
      <c r="A37" s="5">
        <v>35</v>
      </c>
      <c r="B37" s="6">
        <v>247</v>
      </c>
      <c r="C37" s="21" t="s">
        <v>88</v>
      </c>
      <c r="D37" s="1" t="s">
        <v>13</v>
      </c>
      <c r="E37" s="6">
        <v>247</v>
      </c>
      <c r="I37">
        <v>34</v>
      </c>
      <c r="J37" s="25">
        <v>240</v>
      </c>
      <c r="L37">
        <v>35</v>
      </c>
    </row>
    <row r="38" spans="1:14" x14ac:dyDescent="0.25">
      <c r="A38" s="12">
        <v>36</v>
      </c>
      <c r="B38" s="13">
        <v>228</v>
      </c>
      <c r="C38" s="22" t="s">
        <v>122</v>
      </c>
      <c r="D38" s="14" t="s">
        <v>35</v>
      </c>
      <c r="E38" s="13">
        <v>228</v>
      </c>
      <c r="I38">
        <v>35</v>
      </c>
      <c r="J38" s="25">
        <v>426.69200000000001</v>
      </c>
      <c r="L38">
        <v>36</v>
      </c>
    </row>
    <row r="39" spans="1:14" x14ac:dyDescent="0.25">
      <c r="A39" s="5">
        <v>37</v>
      </c>
      <c r="B39" s="6">
        <v>1009</v>
      </c>
      <c r="C39" s="32" t="s">
        <v>48</v>
      </c>
      <c r="D39" s="1" t="s">
        <v>60</v>
      </c>
      <c r="E39" s="6">
        <v>1009</v>
      </c>
      <c r="I39">
        <v>36</v>
      </c>
      <c r="J39" s="25">
        <v>247.00299999999999</v>
      </c>
      <c r="L39">
        <v>11</v>
      </c>
    </row>
    <row r="40" spans="1:14" s="16" customFormat="1" x14ac:dyDescent="0.25">
      <c r="A40" s="5">
        <v>38</v>
      </c>
      <c r="B40" s="6">
        <v>702.4</v>
      </c>
      <c r="C40" s="32" t="s">
        <v>119</v>
      </c>
      <c r="D40" s="1" t="s">
        <v>6</v>
      </c>
      <c r="E40" s="6">
        <v>679.63</v>
      </c>
      <c r="I40">
        <v>37</v>
      </c>
      <c r="J40" s="25">
        <v>228.001</v>
      </c>
      <c r="L40" s="16">
        <v>37</v>
      </c>
    </row>
    <row r="41" spans="1:14" x14ac:dyDescent="0.25">
      <c r="A41" s="5">
        <v>39</v>
      </c>
      <c r="B41" s="6">
        <v>179.69</v>
      </c>
      <c r="C41" s="21" t="s">
        <v>63</v>
      </c>
      <c r="D41" s="1" t="s">
        <v>35</v>
      </c>
      <c r="E41" s="6">
        <v>179.69</v>
      </c>
      <c r="I41">
        <v>38</v>
      </c>
      <c r="J41" s="25">
        <v>1009</v>
      </c>
      <c r="L41">
        <v>39</v>
      </c>
    </row>
    <row r="42" spans="1:14" x14ac:dyDescent="0.25">
      <c r="A42" s="5">
        <v>40</v>
      </c>
      <c r="B42" s="6">
        <v>1231.02</v>
      </c>
      <c r="C42" s="21" t="s">
        <v>123</v>
      </c>
      <c r="D42" s="1" t="s">
        <v>6</v>
      </c>
      <c r="E42" s="6">
        <v>1191.1199999999999</v>
      </c>
      <c r="I42">
        <v>39</v>
      </c>
      <c r="J42" s="27">
        <v>679.63199999999995</v>
      </c>
      <c r="L42">
        <v>40</v>
      </c>
    </row>
    <row r="43" spans="1:14" x14ac:dyDescent="0.25">
      <c r="A43" s="5">
        <v>41</v>
      </c>
      <c r="B43" s="6">
        <v>3593.32</v>
      </c>
      <c r="C43" s="32" t="s">
        <v>127</v>
      </c>
      <c r="D43" s="1" t="s">
        <v>11</v>
      </c>
      <c r="E43" s="6">
        <v>3593.32</v>
      </c>
      <c r="I43">
        <v>40</v>
      </c>
      <c r="J43" s="25">
        <v>179.69</v>
      </c>
      <c r="L43">
        <v>41</v>
      </c>
      <c r="N43" s="6"/>
    </row>
    <row r="44" spans="1:14" x14ac:dyDescent="0.25">
      <c r="A44" s="5">
        <v>42</v>
      </c>
      <c r="B44" s="6">
        <v>12570.24</v>
      </c>
      <c r="C44" s="21" t="s">
        <v>124</v>
      </c>
      <c r="D44" s="1" t="s">
        <v>13</v>
      </c>
      <c r="E44" s="6">
        <v>12570.24</v>
      </c>
      <c r="I44">
        <v>41</v>
      </c>
      <c r="J44" s="28">
        <v>1191.1199999999999</v>
      </c>
      <c r="L44">
        <v>42</v>
      </c>
      <c r="N44" s="25"/>
    </row>
    <row r="45" spans="1:14" x14ac:dyDescent="0.25">
      <c r="A45" s="5">
        <v>43</v>
      </c>
      <c r="B45" s="25">
        <v>325.37266</v>
      </c>
      <c r="C45" s="21" t="s">
        <v>124</v>
      </c>
      <c r="D45" s="1" t="s">
        <v>13</v>
      </c>
      <c r="E45" s="25">
        <v>325.37266</v>
      </c>
      <c r="I45">
        <v>42</v>
      </c>
      <c r="J45" s="25">
        <f ca="1">SUM(J45:J45)</f>
        <v>3593.3280000000004</v>
      </c>
      <c r="L45">
        <v>43</v>
      </c>
    </row>
    <row r="46" spans="1:14" x14ac:dyDescent="0.25">
      <c r="A46" s="5">
        <v>44</v>
      </c>
      <c r="B46" s="6">
        <v>174.05</v>
      </c>
      <c r="C46" s="21" t="s">
        <v>124</v>
      </c>
      <c r="D46" s="1" t="s">
        <v>13</v>
      </c>
      <c r="E46" s="6">
        <v>174.05</v>
      </c>
      <c r="I46">
        <v>51</v>
      </c>
      <c r="J46" s="29">
        <v>27.845500000000001</v>
      </c>
      <c r="L46">
        <v>50</v>
      </c>
    </row>
    <row r="47" spans="1:14" x14ac:dyDescent="0.25">
      <c r="A47" s="5">
        <v>45</v>
      </c>
      <c r="B47" s="6">
        <v>64.12</v>
      </c>
      <c r="C47" s="21" t="s">
        <v>124</v>
      </c>
      <c r="D47" s="1" t="s">
        <v>13</v>
      </c>
      <c r="E47" s="6">
        <v>64.12</v>
      </c>
      <c r="I47">
        <v>43</v>
      </c>
      <c r="J47" s="25">
        <v>12570.24</v>
      </c>
      <c r="L47">
        <v>44</v>
      </c>
    </row>
    <row r="48" spans="1:14" x14ac:dyDescent="0.25">
      <c r="A48" s="5">
        <v>46</v>
      </c>
      <c r="B48" s="6">
        <v>1138.8800000000001</v>
      </c>
      <c r="C48" s="21" t="s">
        <v>124</v>
      </c>
      <c r="D48" s="1" t="s">
        <v>13</v>
      </c>
      <c r="E48" s="6">
        <v>1138.8800000000001</v>
      </c>
      <c r="I48">
        <v>44</v>
      </c>
      <c r="J48" s="25">
        <v>64.12</v>
      </c>
      <c r="L48">
        <v>60</v>
      </c>
    </row>
    <row r="49" spans="1:13" x14ac:dyDescent="0.25">
      <c r="A49" s="5">
        <v>47</v>
      </c>
      <c r="B49" s="6">
        <v>57.6</v>
      </c>
      <c r="C49" s="21" t="s">
        <v>124</v>
      </c>
      <c r="D49" s="1" t="s">
        <v>13</v>
      </c>
      <c r="E49" s="6">
        <v>57.6</v>
      </c>
      <c r="I49">
        <v>45</v>
      </c>
      <c r="J49" s="25">
        <v>1138.8800000000001</v>
      </c>
      <c r="L49">
        <v>45</v>
      </c>
    </row>
    <row r="50" spans="1:13" x14ac:dyDescent="0.25">
      <c r="A50" s="5">
        <v>48</v>
      </c>
      <c r="B50" s="6">
        <v>273.56</v>
      </c>
      <c r="C50" s="21" t="s">
        <v>124</v>
      </c>
      <c r="D50" s="1" t="s">
        <v>13</v>
      </c>
      <c r="E50" s="6">
        <v>273.56</v>
      </c>
      <c r="I50">
        <v>46</v>
      </c>
      <c r="J50" s="25">
        <v>57.598399999999998</v>
      </c>
      <c r="L50">
        <v>46</v>
      </c>
    </row>
    <row r="51" spans="1:13" x14ac:dyDescent="0.25">
      <c r="A51" s="5">
        <v>49</v>
      </c>
      <c r="B51" s="6">
        <v>72</v>
      </c>
      <c r="C51" s="21" t="s">
        <v>124</v>
      </c>
      <c r="D51" s="1" t="s">
        <v>13</v>
      </c>
      <c r="E51" s="6">
        <v>72</v>
      </c>
      <c r="I51">
        <v>47</v>
      </c>
      <c r="J51" s="25">
        <v>273.56299999999999</v>
      </c>
      <c r="L51">
        <v>47</v>
      </c>
    </row>
    <row r="52" spans="1:13" x14ac:dyDescent="0.25">
      <c r="A52" s="5">
        <v>50</v>
      </c>
      <c r="B52" s="6">
        <v>228</v>
      </c>
      <c r="C52" s="21" t="s">
        <v>124</v>
      </c>
      <c r="D52" s="1" t="s">
        <v>13</v>
      </c>
      <c r="E52" s="6">
        <v>228</v>
      </c>
      <c r="I52">
        <v>48</v>
      </c>
      <c r="J52" s="25">
        <v>71.997600000000006</v>
      </c>
      <c r="L52">
        <v>38</v>
      </c>
    </row>
    <row r="53" spans="1:13" x14ac:dyDescent="0.25">
      <c r="A53" s="5">
        <v>51</v>
      </c>
      <c r="B53" s="6">
        <v>512.77</v>
      </c>
      <c r="C53" s="21" t="s">
        <v>124</v>
      </c>
      <c r="D53" s="1" t="s">
        <v>71</v>
      </c>
      <c r="E53" s="6">
        <v>512.78</v>
      </c>
      <c r="I53">
        <v>49</v>
      </c>
      <c r="J53" s="25">
        <v>227.99700000000001</v>
      </c>
      <c r="L53">
        <v>48</v>
      </c>
    </row>
    <row r="54" spans="1:13" x14ac:dyDescent="0.25">
      <c r="A54" s="5">
        <v>52</v>
      </c>
      <c r="B54" s="6">
        <v>50</v>
      </c>
      <c r="C54" s="21" t="s">
        <v>124</v>
      </c>
      <c r="D54" s="1" t="s">
        <v>13</v>
      </c>
      <c r="E54" s="6">
        <v>27.85</v>
      </c>
      <c r="I54">
        <v>50</v>
      </c>
      <c r="J54" s="25">
        <v>512.77499999999998</v>
      </c>
      <c r="L54">
        <v>49</v>
      </c>
    </row>
    <row r="55" spans="1:13" x14ac:dyDescent="0.25">
      <c r="A55" s="5">
        <v>53</v>
      </c>
      <c r="B55" s="6">
        <f>ROUND(E55-(B40-E40)-(B42-E42)-(B54-E54),2)-0.03</f>
        <v>3178.7599999999998</v>
      </c>
      <c r="C55" s="21" t="s">
        <v>124</v>
      </c>
      <c r="D55" s="1" t="s">
        <v>13</v>
      </c>
      <c r="E55" s="6">
        <v>3263.61</v>
      </c>
      <c r="I55">
        <v>52</v>
      </c>
      <c r="J55" s="25">
        <v>787.02120000000002</v>
      </c>
      <c r="L55" s="25" t="s">
        <v>113</v>
      </c>
      <c r="M55" s="6"/>
    </row>
    <row r="56" spans="1:13" x14ac:dyDescent="0.25">
      <c r="A56" s="5">
        <v>54</v>
      </c>
      <c r="B56" s="25">
        <v>787.02120000000002</v>
      </c>
      <c r="C56" s="21" t="s">
        <v>124</v>
      </c>
      <c r="D56" s="1" t="s">
        <v>13</v>
      </c>
      <c r="E56" s="25">
        <v>787.02120000000002</v>
      </c>
      <c r="I56">
        <v>53</v>
      </c>
      <c r="J56" s="25">
        <v>325.37266</v>
      </c>
      <c r="L56" s="25" t="s">
        <v>114</v>
      </c>
    </row>
    <row r="57" spans="1:13" x14ac:dyDescent="0.25">
      <c r="A57" s="5" t="s">
        <v>76</v>
      </c>
      <c r="B57" s="31">
        <v>7950.81</v>
      </c>
      <c r="C57" s="21" t="s">
        <v>124</v>
      </c>
      <c r="D57" s="1" t="s">
        <v>71</v>
      </c>
      <c r="E57" s="6">
        <v>4384.1000000000004</v>
      </c>
      <c r="I57" s="16">
        <v>54</v>
      </c>
      <c r="J57" s="24">
        <v>174.053</v>
      </c>
      <c r="L57">
        <v>55</v>
      </c>
    </row>
    <row r="58" spans="1:13" x14ac:dyDescent="0.25">
      <c r="A58" s="5" t="s">
        <v>109</v>
      </c>
      <c r="B58" s="6">
        <f>SUM(B3:B57)</f>
        <v>65891.633860000002</v>
      </c>
      <c r="E58" s="6">
        <f ca="1">SUM(E3:E58)</f>
        <v>62129.923860000003</v>
      </c>
      <c r="I58">
        <v>55</v>
      </c>
      <c r="J58" s="30">
        <v>4384.0640000000003</v>
      </c>
      <c r="K58" s="25"/>
      <c r="L58">
        <v>61</v>
      </c>
    </row>
    <row r="59" spans="1:13" x14ac:dyDescent="0.25">
      <c r="I59" s="5" t="s">
        <v>77</v>
      </c>
      <c r="J59" s="6">
        <v>3566.71</v>
      </c>
    </row>
    <row r="60" spans="1:13" x14ac:dyDescent="0.25">
      <c r="J60" s="25">
        <f ca="1">SUM(J3:J59)</f>
        <v>0</v>
      </c>
    </row>
    <row r="61" spans="1:13" x14ac:dyDescent="0.25">
      <c r="C61" s="25"/>
    </row>
    <row r="69" spans="14:14" x14ac:dyDescent="0.25">
      <c r="N69">
        <v>1425.55</v>
      </c>
    </row>
    <row r="70" spans="14:14" x14ac:dyDescent="0.25">
      <c r="N70" s="23">
        <v>670872</v>
      </c>
    </row>
    <row r="71" spans="14:14" x14ac:dyDescent="0.25">
      <c r="N71" s="23">
        <v>561522</v>
      </c>
    </row>
    <row r="72" spans="14:14" x14ac:dyDescent="0.25">
      <c r="N72">
        <v>1988.99</v>
      </c>
    </row>
    <row r="73" spans="14:14" x14ac:dyDescent="0.25">
      <c r="N73">
        <v>1012.48</v>
      </c>
    </row>
    <row r="74" spans="14:14" x14ac:dyDescent="0.25">
      <c r="N74">
        <v>2064.69</v>
      </c>
    </row>
    <row r="75" spans="14:14" x14ac:dyDescent="0.25">
      <c r="N75" s="23">
        <v>992192</v>
      </c>
    </row>
  </sheetData>
  <sortState ref="I4:J58">
    <sortCondition ref="I3:I58"/>
  </sortState>
  <mergeCells count="1">
    <mergeCell ref="A1:C1"/>
  </mergeCells>
  <pageMargins left="0.7" right="0.7" top="0.75" bottom="0.75" header="0.3" footer="0.3"/>
  <pageSetup paperSize="9" orientation="portrait" r:id="rId1"/>
  <ignoredErrors>
    <ignoredError sqref="A5:A8 A3 A5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0AA0F-07B8-41B3-A293-61AD637E3F99}">
  <dimension ref="A1:M72"/>
  <sheetViews>
    <sheetView workbookViewId="0">
      <selection activeCell="N4" sqref="N4"/>
    </sheetView>
  </sheetViews>
  <sheetFormatPr baseColWidth="10" defaultRowHeight="15" x14ac:dyDescent="0.25"/>
  <cols>
    <col min="1" max="1" width="9.85546875" bestFit="1" customWidth="1"/>
    <col min="2" max="2" width="9.140625" bestFit="1" customWidth="1"/>
    <col min="3" max="3" width="49.85546875" bestFit="1" customWidth="1"/>
    <col min="4" max="4" width="19.140625" customWidth="1"/>
    <col min="7" max="7" width="11.42578125" style="9"/>
  </cols>
  <sheetData>
    <row r="1" spans="1:13" x14ac:dyDescent="0.25">
      <c r="A1" s="4" t="s">
        <v>1</v>
      </c>
      <c r="B1" s="3" t="s">
        <v>0</v>
      </c>
      <c r="C1" s="2" t="s">
        <v>2</v>
      </c>
      <c r="D1" s="2" t="s">
        <v>3</v>
      </c>
      <c r="E1" s="2" t="s">
        <v>92</v>
      </c>
      <c r="F1" s="2" t="s">
        <v>91</v>
      </c>
      <c r="G1" s="7" t="s">
        <v>90</v>
      </c>
    </row>
    <row r="2" spans="1:13" x14ac:dyDescent="0.25">
      <c r="A2" s="5" t="s">
        <v>10</v>
      </c>
      <c r="B2" s="6">
        <v>5093.41</v>
      </c>
      <c r="C2" s="1" t="s">
        <v>30</v>
      </c>
      <c r="D2" s="1" t="s">
        <v>11</v>
      </c>
      <c r="G2" s="8"/>
      <c r="L2" s="5"/>
      <c r="M2" s="6"/>
    </row>
    <row r="3" spans="1:13" x14ac:dyDescent="0.25">
      <c r="A3" s="5" t="s">
        <v>20</v>
      </c>
      <c r="B3" s="6">
        <v>2478</v>
      </c>
      <c r="C3" s="1" t="s">
        <v>21</v>
      </c>
      <c r="D3" s="1" t="s">
        <v>11</v>
      </c>
      <c r="G3" s="8"/>
      <c r="L3" s="5"/>
      <c r="M3" s="6"/>
    </row>
    <row r="4" spans="1:13" x14ac:dyDescent="0.25">
      <c r="A4" s="5" t="s">
        <v>29</v>
      </c>
      <c r="B4" s="6">
        <v>1576.8</v>
      </c>
      <c r="C4" s="1" t="s">
        <v>30</v>
      </c>
      <c r="D4" s="1" t="s">
        <v>11</v>
      </c>
      <c r="G4" s="8"/>
      <c r="L4" s="5"/>
      <c r="M4" s="6"/>
    </row>
    <row r="5" spans="1:13" x14ac:dyDescent="0.25">
      <c r="A5" s="5" t="s">
        <v>31</v>
      </c>
      <c r="B5" s="6">
        <v>1433.61</v>
      </c>
      <c r="C5" s="1" t="s">
        <v>30</v>
      </c>
      <c r="D5" s="1" t="s">
        <v>11</v>
      </c>
      <c r="G5" s="8"/>
      <c r="L5" s="5"/>
      <c r="M5" s="6"/>
    </row>
    <row r="6" spans="1:13" x14ac:dyDescent="0.25">
      <c r="A6" s="5" t="s">
        <v>47</v>
      </c>
      <c r="B6" s="6">
        <v>335</v>
      </c>
      <c r="C6" s="1" t="s">
        <v>48</v>
      </c>
      <c r="D6" s="1" t="s">
        <v>11</v>
      </c>
      <c r="G6" s="8"/>
      <c r="L6" s="5"/>
      <c r="M6" s="6"/>
    </row>
    <row r="7" spans="1:13" x14ac:dyDescent="0.25">
      <c r="A7" s="5">
        <v>43</v>
      </c>
      <c r="B7" s="6">
        <v>3593.32</v>
      </c>
      <c r="C7" s="1" t="s">
        <v>89</v>
      </c>
      <c r="D7" s="1" t="s">
        <v>11</v>
      </c>
      <c r="E7" s="6">
        <f>SUM(B2:B7)</f>
        <v>14510.14</v>
      </c>
      <c r="F7">
        <f>E7*100/B67</f>
        <v>22.021218779987684</v>
      </c>
      <c r="G7" s="8">
        <v>22.021218779987684</v>
      </c>
      <c r="H7" s="6">
        <f>ROUND(G7,2)</f>
        <v>22.02</v>
      </c>
      <c r="L7" s="5"/>
      <c r="M7" s="6"/>
    </row>
    <row r="8" spans="1:13" x14ac:dyDescent="0.25">
      <c r="A8" s="5" t="s">
        <v>12</v>
      </c>
      <c r="B8" s="6">
        <v>138.22999999999999</v>
      </c>
      <c r="C8" s="1" t="s">
        <v>13</v>
      </c>
      <c r="D8" s="1" t="s">
        <v>13</v>
      </c>
      <c r="G8" s="8"/>
      <c r="H8" s="6">
        <f t="shared" ref="H8:H66" si="0">ROUND(G8,2)</f>
        <v>0</v>
      </c>
      <c r="L8" s="5"/>
      <c r="M8" s="6"/>
    </row>
    <row r="9" spans="1:13" x14ac:dyDescent="0.25">
      <c r="A9" s="5" t="s">
        <v>14</v>
      </c>
      <c r="B9" s="6">
        <v>605.08000000000004</v>
      </c>
      <c r="C9" s="1" t="s">
        <v>13</v>
      </c>
      <c r="D9" s="1" t="s">
        <v>13</v>
      </c>
      <c r="G9" s="8"/>
      <c r="H9" s="6">
        <f t="shared" si="0"/>
        <v>0</v>
      </c>
      <c r="L9" s="5"/>
      <c r="M9" s="6"/>
    </row>
    <row r="10" spans="1:13" x14ac:dyDescent="0.25">
      <c r="A10" s="5" t="s">
        <v>15</v>
      </c>
      <c r="B10" s="6">
        <v>3263.61</v>
      </c>
      <c r="C10" s="1" t="s">
        <v>13</v>
      </c>
      <c r="D10" s="1" t="s">
        <v>13</v>
      </c>
      <c r="G10" s="8"/>
      <c r="H10" s="6">
        <f t="shared" si="0"/>
        <v>0</v>
      </c>
      <c r="L10" s="5"/>
      <c r="M10" s="6"/>
    </row>
    <row r="11" spans="1:13" x14ac:dyDescent="0.25">
      <c r="A11" s="5" t="s">
        <v>16</v>
      </c>
      <c r="B11" s="6">
        <v>227.2</v>
      </c>
      <c r="C11" s="1" t="s">
        <v>13</v>
      </c>
      <c r="D11" s="1" t="s">
        <v>13</v>
      </c>
      <c r="G11" s="8"/>
      <c r="H11" s="6">
        <f t="shared" si="0"/>
        <v>0</v>
      </c>
      <c r="L11" s="5"/>
      <c r="M11" s="6"/>
    </row>
    <row r="12" spans="1:13" x14ac:dyDescent="0.25">
      <c r="A12" s="5" t="s">
        <v>19</v>
      </c>
      <c r="B12" s="6">
        <v>72.28</v>
      </c>
      <c r="C12" s="1" t="s">
        <v>13</v>
      </c>
      <c r="D12" s="1" t="s">
        <v>13</v>
      </c>
      <c r="G12" s="8"/>
      <c r="H12" s="6">
        <f t="shared" si="0"/>
        <v>0</v>
      </c>
      <c r="L12" s="5"/>
      <c r="M12" s="6"/>
    </row>
    <row r="13" spans="1:13" x14ac:dyDescent="0.25">
      <c r="A13" s="5" t="s">
        <v>57</v>
      </c>
      <c r="B13" s="6">
        <v>72</v>
      </c>
      <c r="C13" s="1" t="s">
        <v>13</v>
      </c>
      <c r="D13" s="1" t="s">
        <v>13</v>
      </c>
      <c r="G13" s="8"/>
      <c r="H13" s="6">
        <f t="shared" si="0"/>
        <v>0</v>
      </c>
      <c r="L13" s="5"/>
      <c r="M13" s="6"/>
    </row>
    <row r="14" spans="1:13" x14ac:dyDescent="0.25">
      <c r="A14" s="5" t="s">
        <v>65</v>
      </c>
      <c r="B14" s="6">
        <v>12570.24</v>
      </c>
      <c r="C14" s="1" t="s">
        <v>13</v>
      </c>
      <c r="D14" s="1" t="s">
        <v>13</v>
      </c>
      <c r="G14" s="8"/>
      <c r="H14" s="6">
        <f t="shared" si="0"/>
        <v>0</v>
      </c>
      <c r="L14" s="5"/>
      <c r="M14" s="6"/>
    </row>
    <row r="15" spans="1:13" x14ac:dyDescent="0.25">
      <c r="A15" s="5" t="s">
        <v>66</v>
      </c>
      <c r="B15" s="6">
        <v>1138.8800000000001</v>
      </c>
      <c r="C15" s="1" t="s">
        <v>13</v>
      </c>
      <c r="D15" s="1" t="s">
        <v>13</v>
      </c>
      <c r="G15" s="8"/>
      <c r="H15" s="6">
        <f t="shared" si="0"/>
        <v>0</v>
      </c>
      <c r="L15" s="5"/>
      <c r="M15" s="6"/>
    </row>
    <row r="16" spans="1:13" x14ac:dyDescent="0.25">
      <c r="A16" s="5" t="s">
        <v>67</v>
      </c>
      <c r="B16" s="6">
        <v>57.6</v>
      </c>
      <c r="C16" s="1" t="s">
        <v>13</v>
      </c>
      <c r="D16" s="1" t="s">
        <v>13</v>
      </c>
      <c r="G16" s="8"/>
      <c r="H16" s="6">
        <f t="shared" si="0"/>
        <v>0</v>
      </c>
      <c r="L16" s="5"/>
      <c r="M16" s="6"/>
    </row>
    <row r="17" spans="1:13" x14ac:dyDescent="0.25">
      <c r="A17" s="5" t="s">
        <v>68</v>
      </c>
      <c r="B17" s="6">
        <v>273.56</v>
      </c>
      <c r="C17" s="1" t="s">
        <v>13</v>
      </c>
      <c r="D17" s="1" t="s">
        <v>13</v>
      </c>
      <c r="G17" s="8"/>
      <c r="H17" s="6">
        <f t="shared" si="0"/>
        <v>0</v>
      </c>
      <c r="L17" s="5"/>
      <c r="M17" s="6"/>
    </row>
    <row r="18" spans="1:13" x14ac:dyDescent="0.25">
      <c r="A18" s="5" t="s">
        <v>69</v>
      </c>
      <c r="B18" s="6">
        <v>228</v>
      </c>
      <c r="C18" s="1" t="s">
        <v>13</v>
      </c>
      <c r="D18" s="1" t="s">
        <v>13</v>
      </c>
      <c r="G18" s="8"/>
      <c r="H18" s="6">
        <f t="shared" si="0"/>
        <v>0</v>
      </c>
      <c r="L18" s="5"/>
      <c r="M18" s="6"/>
    </row>
    <row r="19" spans="1:13" x14ac:dyDescent="0.25">
      <c r="A19" s="5" t="s">
        <v>72</v>
      </c>
      <c r="B19" s="6">
        <v>27.85</v>
      </c>
      <c r="C19" s="1" t="s">
        <v>13</v>
      </c>
      <c r="D19" s="1" t="s">
        <v>13</v>
      </c>
      <c r="G19" s="8"/>
      <c r="H19" s="6">
        <f t="shared" si="0"/>
        <v>0</v>
      </c>
      <c r="L19" s="5"/>
      <c r="M19" s="6"/>
    </row>
    <row r="20" spans="1:13" x14ac:dyDescent="0.25">
      <c r="A20" s="5" t="s">
        <v>73</v>
      </c>
      <c r="B20" s="6">
        <v>7.56</v>
      </c>
      <c r="C20" s="1" t="s">
        <v>13</v>
      </c>
      <c r="D20" s="1" t="s">
        <v>13</v>
      </c>
      <c r="G20" s="8"/>
      <c r="H20" s="6">
        <f t="shared" si="0"/>
        <v>0</v>
      </c>
      <c r="L20" s="5"/>
      <c r="M20" s="6"/>
    </row>
    <row r="21" spans="1:13" x14ac:dyDescent="0.25">
      <c r="A21" s="5" t="s">
        <v>74</v>
      </c>
      <c r="B21" s="6">
        <v>150.34</v>
      </c>
      <c r="C21" s="1" t="s">
        <v>13</v>
      </c>
      <c r="D21" s="1" t="s">
        <v>13</v>
      </c>
      <c r="G21" s="8"/>
      <c r="H21" s="6">
        <f t="shared" si="0"/>
        <v>0</v>
      </c>
      <c r="L21" s="5"/>
      <c r="M21" s="6"/>
    </row>
    <row r="22" spans="1:13" x14ac:dyDescent="0.25">
      <c r="A22" s="5">
        <v>53</v>
      </c>
      <c r="B22" s="6">
        <v>396.63</v>
      </c>
      <c r="C22" s="1" t="s">
        <v>13</v>
      </c>
      <c r="D22" s="1" t="s">
        <v>13</v>
      </c>
      <c r="G22" s="8"/>
      <c r="H22" s="6">
        <f t="shared" si="0"/>
        <v>0</v>
      </c>
      <c r="L22" s="5"/>
      <c r="M22" s="6"/>
    </row>
    <row r="23" spans="1:13" x14ac:dyDescent="0.25">
      <c r="A23" s="5" t="s">
        <v>75</v>
      </c>
      <c r="B23" s="6">
        <v>366.64</v>
      </c>
      <c r="C23" s="1" t="s">
        <v>13</v>
      </c>
      <c r="D23" s="1" t="s">
        <v>13</v>
      </c>
      <c r="G23" s="8"/>
      <c r="H23" s="6">
        <f t="shared" si="0"/>
        <v>0</v>
      </c>
      <c r="L23" s="5"/>
      <c r="M23" s="6"/>
    </row>
    <row r="24" spans="1:13" x14ac:dyDescent="0.25">
      <c r="A24" s="5" t="s">
        <v>76</v>
      </c>
      <c r="B24" s="6">
        <v>174.05</v>
      </c>
      <c r="C24" s="1" t="s">
        <v>13</v>
      </c>
      <c r="D24" s="1" t="s">
        <v>13</v>
      </c>
      <c r="G24" s="8"/>
      <c r="H24" s="6">
        <f t="shared" si="0"/>
        <v>0</v>
      </c>
      <c r="L24" s="5"/>
      <c r="M24" s="6"/>
    </row>
    <row r="25" spans="1:13" x14ac:dyDescent="0.25">
      <c r="A25" s="5" t="s">
        <v>77</v>
      </c>
      <c r="B25" s="6">
        <v>21.13</v>
      </c>
      <c r="C25" s="1" t="s">
        <v>13</v>
      </c>
      <c r="D25" s="1" t="s">
        <v>13</v>
      </c>
      <c r="G25" s="8"/>
      <c r="H25" s="6">
        <f t="shared" si="0"/>
        <v>0</v>
      </c>
      <c r="L25" s="5"/>
      <c r="M25" s="6"/>
    </row>
    <row r="26" spans="1:13" x14ac:dyDescent="0.25">
      <c r="A26" s="5" t="s">
        <v>78</v>
      </c>
      <c r="B26" s="6">
        <v>112.86</v>
      </c>
      <c r="C26" s="1" t="s">
        <v>13</v>
      </c>
      <c r="D26" s="1" t="s">
        <v>13</v>
      </c>
      <c r="G26" s="8"/>
      <c r="H26" s="6">
        <f t="shared" si="0"/>
        <v>0</v>
      </c>
      <c r="L26" s="5"/>
      <c r="M26" s="6"/>
    </row>
    <row r="27" spans="1:13" x14ac:dyDescent="0.25">
      <c r="A27" s="5" t="s">
        <v>79</v>
      </c>
      <c r="B27" s="6">
        <v>106.94</v>
      </c>
      <c r="C27" s="1" t="s">
        <v>13</v>
      </c>
      <c r="D27" s="1" t="s">
        <v>13</v>
      </c>
      <c r="G27" s="8"/>
      <c r="H27" s="6">
        <f t="shared" si="0"/>
        <v>0</v>
      </c>
      <c r="L27" s="5"/>
      <c r="M27" s="6"/>
    </row>
    <row r="28" spans="1:13" x14ac:dyDescent="0.25">
      <c r="A28" s="5" t="s">
        <v>80</v>
      </c>
      <c r="B28" s="6">
        <v>21.54</v>
      </c>
      <c r="C28" s="1" t="s">
        <v>13</v>
      </c>
      <c r="D28" s="1" t="s">
        <v>13</v>
      </c>
      <c r="G28" s="8"/>
      <c r="H28" s="6">
        <f t="shared" si="0"/>
        <v>0</v>
      </c>
      <c r="L28" s="5"/>
      <c r="M28" s="6"/>
    </row>
    <row r="29" spans="1:13" x14ac:dyDescent="0.25">
      <c r="A29" s="5" t="s">
        <v>81</v>
      </c>
      <c r="B29" s="6">
        <v>64.12</v>
      </c>
      <c r="C29" s="1" t="s">
        <v>13</v>
      </c>
      <c r="D29" s="1" t="s">
        <v>13</v>
      </c>
      <c r="E29" s="6">
        <f>SUM(B8:B29)</f>
        <v>20096.34</v>
      </c>
      <c r="F29">
        <f>E29*100/B67</f>
        <v>30.499078562785591</v>
      </c>
      <c r="G29" s="8">
        <v>30.499078562785591</v>
      </c>
      <c r="H29" s="6">
        <f t="shared" si="0"/>
        <v>30.5</v>
      </c>
      <c r="L29" s="5"/>
      <c r="M29" s="6"/>
    </row>
    <row r="30" spans="1:13" x14ac:dyDescent="0.25">
      <c r="A30" s="5" t="s">
        <v>4</v>
      </c>
      <c r="B30" s="6">
        <v>157</v>
      </c>
      <c r="C30" s="1" t="s">
        <v>5</v>
      </c>
      <c r="D30" s="1" t="s">
        <v>6</v>
      </c>
      <c r="G30" s="8"/>
      <c r="H30" s="6">
        <f t="shared" si="0"/>
        <v>0</v>
      </c>
      <c r="L30" s="5"/>
      <c r="M30" s="6"/>
    </row>
    <row r="31" spans="1:13" x14ac:dyDescent="0.25">
      <c r="A31" s="5">
        <v>2</v>
      </c>
      <c r="B31" s="6">
        <v>865.37</v>
      </c>
      <c r="C31" s="1" t="s">
        <v>5</v>
      </c>
      <c r="D31" s="1" t="s">
        <v>6</v>
      </c>
      <c r="G31" s="8"/>
      <c r="H31" s="6">
        <f t="shared" si="0"/>
        <v>0</v>
      </c>
      <c r="L31" s="5"/>
      <c r="M31" s="6"/>
    </row>
    <row r="32" spans="1:13" x14ac:dyDescent="0.25">
      <c r="A32" s="5">
        <v>2</v>
      </c>
      <c r="B32" s="6">
        <v>841.77</v>
      </c>
      <c r="C32" s="1" t="s">
        <v>33</v>
      </c>
      <c r="D32" s="1" t="s">
        <v>6</v>
      </c>
      <c r="G32" s="8"/>
      <c r="H32" s="6">
        <f t="shared" si="0"/>
        <v>0</v>
      </c>
      <c r="L32" s="5"/>
      <c r="M32" s="6"/>
    </row>
    <row r="33" spans="1:13" x14ac:dyDescent="0.25">
      <c r="A33" s="5" t="s">
        <v>17</v>
      </c>
      <c r="B33" s="6">
        <v>178.87</v>
      </c>
      <c r="C33" s="1" t="s">
        <v>18</v>
      </c>
      <c r="D33" s="1" t="s">
        <v>6</v>
      </c>
      <c r="G33" s="8"/>
      <c r="H33" s="6">
        <f t="shared" si="0"/>
        <v>0</v>
      </c>
      <c r="L33" s="5"/>
      <c r="M33" s="6"/>
    </row>
    <row r="34" spans="1:13" x14ac:dyDescent="0.25">
      <c r="A34" s="5" t="s">
        <v>22</v>
      </c>
      <c r="B34" s="6">
        <v>421.25</v>
      </c>
      <c r="C34" s="1" t="s">
        <v>5</v>
      </c>
      <c r="D34" s="1" t="s">
        <v>6</v>
      </c>
      <c r="G34" s="8"/>
      <c r="H34" s="6">
        <f t="shared" si="0"/>
        <v>0</v>
      </c>
      <c r="L34" s="5"/>
      <c r="M34" s="6"/>
    </row>
    <row r="35" spans="1:13" x14ac:dyDescent="0.25">
      <c r="A35" s="5" t="s">
        <v>23</v>
      </c>
      <c r="B35" s="6">
        <v>987.27</v>
      </c>
      <c r="C35" s="1" t="s">
        <v>24</v>
      </c>
      <c r="D35" s="1" t="s">
        <v>6</v>
      </c>
      <c r="G35" s="8"/>
      <c r="H35" s="6">
        <f t="shared" si="0"/>
        <v>0</v>
      </c>
      <c r="L35" s="5"/>
      <c r="M35" s="6"/>
    </row>
    <row r="36" spans="1:13" x14ac:dyDescent="0.25">
      <c r="A36" s="5" t="s">
        <v>25</v>
      </c>
      <c r="B36" s="6">
        <v>236.2</v>
      </c>
      <c r="C36" s="1" t="s">
        <v>24</v>
      </c>
      <c r="D36" s="1" t="s">
        <v>6</v>
      </c>
      <c r="G36" s="8"/>
      <c r="H36" s="6">
        <f t="shared" si="0"/>
        <v>0</v>
      </c>
      <c r="L36" s="5"/>
      <c r="M36" s="6"/>
    </row>
    <row r="37" spans="1:13" x14ac:dyDescent="0.25">
      <c r="A37" s="5" t="s">
        <v>32</v>
      </c>
      <c r="B37" s="6">
        <v>368.14</v>
      </c>
      <c r="C37" s="1" t="s">
        <v>33</v>
      </c>
      <c r="D37" s="1" t="s">
        <v>6</v>
      </c>
      <c r="G37" s="8"/>
      <c r="H37" s="6">
        <f t="shared" si="0"/>
        <v>0</v>
      </c>
      <c r="L37" s="5"/>
      <c r="M37" s="6"/>
    </row>
    <row r="38" spans="1:13" x14ac:dyDescent="0.25">
      <c r="A38" s="5" t="s">
        <v>51</v>
      </c>
      <c r="B38" s="6">
        <v>141.15</v>
      </c>
      <c r="C38" s="1" t="s">
        <v>103</v>
      </c>
      <c r="D38" s="1" t="s">
        <v>6</v>
      </c>
      <c r="G38" s="8"/>
      <c r="H38" s="6">
        <f t="shared" si="0"/>
        <v>0</v>
      </c>
      <c r="L38" s="5"/>
      <c r="M38" s="6"/>
    </row>
    <row r="39" spans="1:13" x14ac:dyDescent="0.25">
      <c r="A39" s="5" t="s">
        <v>52</v>
      </c>
      <c r="B39" s="6">
        <v>545</v>
      </c>
      <c r="C39" s="1" t="s">
        <v>103</v>
      </c>
      <c r="D39" s="1" t="s">
        <v>6</v>
      </c>
      <c r="G39" s="8"/>
      <c r="H39" s="6">
        <f t="shared" si="0"/>
        <v>0</v>
      </c>
      <c r="L39" s="5"/>
      <c r="M39" s="6"/>
    </row>
    <row r="40" spans="1:13" x14ac:dyDescent="0.25">
      <c r="A40" s="5" t="s">
        <v>53</v>
      </c>
      <c r="B40" s="6">
        <v>240</v>
      </c>
      <c r="C40" s="1" t="s">
        <v>103</v>
      </c>
      <c r="D40" s="1" t="s">
        <v>6</v>
      </c>
      <c r="G40" s="8"/>
      <c r="H40" s="6">
        <f t="shared" si="0"/>
        <v>0</v>
      </c>
      <c r="L40" s="5"/>
      <c r="M40" s="6"/>
    </row>
    <row r="41" spans="1:13" x14ac:dyDescent="0.25">
      <c r="A41" s="5" t="s">
        <v>61</v>
      </c>
      <c r="B41" s="6">
        <v>679.63</v>
      </c>
      <c r="C41" s="1" t="s">
        <v>99</v>
      </c>
      <c r="D41" s="1" t="s">
        <v>6</v>
      </c>
      <c r="G41" s="8"/>
      <c r="H41" s="6">
        <f t="shared" si="0"/>
        <v>0</v>
      </c>
      <c r="L41" s="5"/>
      <c r="M41" s="6"/>
    </row>
    <row r="42" spans="1:13" x14ac:dyDescent="0.25">
      <c r="A42" s="5" t="s">
        <v>64</v>
      </c>
      <c r="B42" s="6">
        <v>1191.1199999999999</v>
      </c>
      <c r="C42" s="1" t="s">
        <v>8</v>
      </c>
      <c r="D42" s="1" t="s">
        <v>6</v>
      </c>
      <c r="E42" s="6">
        <f>SUM(B30:B42)</f>
        <v>6852.7699999999995</v>
      </c>
      <c r="F42">
        <f>E42*100/B67</f>
        <v>10.400061434206439</v>
      </c>
      <c r="G42" s="8">
        <v>10.400061434206439</v>
      </c>
      <c r="H42" s="6">
        <f t="shared" si="0"/>
        <v>10.4</v>
      </c>
      <c r="L42" s="5"/>
      <c r="M42" s="6"/>
    </row>
    <row r="43" spans="1:13" x14ac:dyDescent="0.25">
      <c r="A43" s="5" t="s">
        <v>7</v>
      </c>
      <c r="B43" s="6">
        <v>953.62</v>
      </c>
      <c r="C43" s="11" t="s">
        <v>101</v>
      </c>
      <c r="D43" s="1" t="s">
        <v>27</v>
      </c>
      <c r="G43" s="8"/>
      <c r="H43" s="6">
        <f t="shared" si="0"/>
        <v>0</v>
      </c>
      <c r="L43" s="5"/>
      <c r="M43" s="6"/>
    </row>
    <row r="44" spans="1:13" x14ac:dyDescent="0.25">
      <c r="A44" s="5" t="s">
        <v>9</v>
      </c>
      <c r="B44" s="6">
        <v>1192.68</v>
      </c>
      <c r="C44" s="11" t="s">
        <v>101</v>
      </c>
      <c r="D44" s="1" t="s">
        <v>27</v>
      </c>
      <c r="E44" s="6"/>
      <c r="G44" s="8"/>
      <c r="H44" s="6">
        <f t="shared" si="0"/>
        <v>0</v>
      </c>
      <c r="L44" s="5"/>
      <c r="M44" s="6"/>
    </row>
    <row r="45" spans="1:13" x14ac:dyDescent="0.25">
      <c r="A45" s="5" t="s">
        <v>26</v>
      </c>
      <c r="B45" s="6">
        <v>7496.3</v>
      </c>
      <c r="C45" s="1" t="s">
        <v>100</v>
      </c>
      <c r="D45" s="1" t="s">
        <v>27</v>
      </c>
      <c r="G45" s="8"/>
      <c r="H45" s="6">
        <f t="shared" si="0"/>
        <v>0</v>
      </c>
      <c r="L45" s="5"/>
      <c r="M45" s="6"/>
    </row>
    <row r="46" spans="1:13" x14ac:dyDescent="0.25">
      <c r="A46" s="5" t="s">
        <v>28</v>
      </c>
      <c r="B46" s="6">
        <v>349.5</v>
      </c>
      <c r="C46" s="1" t="s">
        <v>100</v>
      </c>
      <c r="D46" s="1" t="s">
        <v>27</v>
      </c>
      <c r="E46" s="6">
        <f>SUM(B43:B46)</f>
        <v>9992.1</v>
      </c>
      <c r="F46">
        <f>E46*100/B67</f>
        <v>15.16444501372936</v>
      </c>
      <c r="G46" s="8">
        <v>15.16444501372936</v>
      </c>
      <c r="H46" s="6">
        <f t="shared" si="0"/>
        <v>15.16</v>
      </c>
      <c r="L46" s="5"/>
      <c r="M46" s="6"/>
    </row>
    <row r="47" spans="1:13" x14ac:dyDescent="0.25">
      <c r="A47" s="5" t="s">
        <v>70</v>
      </c>
      <c r="B47" s="6">
        <v>512.77</v>
      </c>
      <c r="C47" s="1" t="s">
        <v>13</v>
      </c>
      <c r="D47" s="1" t="s">
        <v>71</v>
      </c>
      <c r="G47" s="8"/>
      <c r="H47" s="6">
        <f t="shared" si="0"/>
        <v>0</v>
      </c>
      <c r="L47" s="5"/>
      <c r="M47" s="6"/>
    </row>
    <row r="48" spans="1:13" x14ac:dyDescent="0.25">
      <c r="A48" s="5" t="s">
        <v>82</v>
      </c>
      <c r="B48" s="6">
        <v>4384.1000000000004</v>
      </c>
      <c r="C48" s="1" t="s">
        <v>13</v>
      </c>
      <c r="D48" s="1" t="s">
        <v>71</v>
      </c>
      <c r="G48" s="8"/>
      <c r="H48" s="6">
        <f t="shared" si="0"/>
        <v>0</v>
      </c>
      <c r="L48" s="5"/>
      <c r="M48" s="6"/>
    </row>
    <row r="49" spans="1:13" x14ac:dyDescent="0.25">
      <c r="A49" s="5" t="s">
        <v>83</v>
      </c>
      <c r="B49" s="6">
        <v>3566.71</v>
      </c>
      <c r="C49" s="1" t="s">
        <v>84</v>
      </c>
      <c r="D49" s="1" t="s">
        <v>71</v>
      </c>
      <c r="E49" s="6">
        <f>SUM(B47:B49)</f>
        <v>8463.5800000000017</v>
      </c>
      <c r="F49">
        <f>E49*100/B67</f>
        <v>12.844696663293959</v>
      </c>
      <c r="G49" s="8">
        <v>12.844696663293959</v>
      </c>
      <c r="H49" s="10">
        <f t="shared" si="0"/>
        <v>12.84</v>
      </c>
      <c r="I49">
        <v>12.85</v>
      </c>
      <c r="L49" s="5"/>
      <c r="M49" s="6"/>
    </row>
    <row r="50" spans="1:13" x14ac:dyDescent="0.25">
      <c r="A50" s="5" t="s">
        <v>39</v>
      </c>
      <c r="B50" s="6">
        <v>738.2</v>
      </c>
      <c r="C50" s="1" t="s">
        <v>40</v>
      </c>
      <c r="D50" s="1" t="s">
        <v>41</v>
      </c>
      <c r="G50" s="8"/>
      <c r="H50" s="6">
        <f t="shared" si="0"/>
        <v>0</v>
      </c>
      <c r="L50" s="5"/>
      <c r="M50" s="6"/>
    </row>
    <row r="51" spans="1:13" x14ac:dyDescent="0.25">
      <c r="A51" s="5" t="s">
        <v>46</v>
      </c>
      <c r="B51" s="6">
        <v>231</v>
      </c>
      <c r="C51" s="1" t="s">
        <v>40</v>
      </c>
      <c r="D51" s="1" t="s">
        <v>41</v>
      </c>
      <c r="E51" s="6">
        <f>SUM(B50:B51)</f>
        <v>969.2</v>
      </c>
      <c r="F51">
        <f>E51*100/B67</f>
        <v>1.4709000217478303</v>
      </c>
      <c r="G51" s="8">
        <v>1.4709000217478303</v>
      </c>
      <c r="H51" s="6">
        <f t="shared" si="0"/>
        <v>1.47</v>
      </c>
      <c r="L51" s="5"/>
      <c r="M51" s="6"/>
    </row>
    <row r="52" spans="1:13" x14ac:dyDescent="0.25">
      <c r="A52" s="5" t="s">
        <v>34</v>
      </c>
      <c r="B52" s="6">
        <v>654</v>
      </c>
      <c r="C52" s="1" t="s">
        <v>102</v>
      </c>
      <c r="D52" s="1" t="s">
        <v>35</v>
      </c>
      <c r="G52" s="8"/>
      <c r="H52" s="6">
        <f t="shared" si="0"/>
        <v>0</v>
      </c>
      <c r="L52" s="5"/>
      <c r="M52" s="6"/>
    </row>
    <row r="53" spans="1:13" x14ac:dyDescent="0.25">
      <c r="A53" s="5" t="s">
        <v>36</v>
      </c>
      <c r="B53" s="6">
        <v>89.23</v>
      </c>
      <c r="C53" s="1" t="s">
        <v>93</v>
      </c>
      <c r="D53" s="1" t="s">
        <v>35</v>
      </c>
      <c r="E53" s="6"/>
      <c r="G53" s="8"/>
      <c r="H53" s="6">
        <f t="shared" si="0"/>
        <v>0</v>
      </c>
      <c r="L53" s="5"/>
      <c r="M53" s="6"/>
    </row>
    <row r="54" spans="1:13" x14ac:dyDescent="0.25">
      <c r="A54" s="5" t="s">
        <v>37</v>
      </c>
      <c r="B54" s="6">
        <v>250.42</v>
      </c>
      <c r="C54" s="1" t="s">
        <v>95</v>
      </c>
      <c r="D54" s="1" t="s">
        <v>35</v>
      </c>
      <c r="G54" s="8"/>
      <c r="H54" s="6">
        <f t="shared" si="0"/>
        <v>0</v>
      </c>
      <c r="L54" s="5"/>
      <c r="M54" s="6"/>
    </row>
    <row r="55" spans="1:13" x14ac:dyDescent="0.25">
      <c r="A55" s="5" t="s">
        <v>38</v>
      </c>
      <c r="B55" s="6">
        <v>442.1</v>
      </c>
      <c r="C55" s="1" t="s">
        <v>94</v>
      </c>
      <c r="D55" s="1" t="s">
        <v>35</v>
      </c>
      <c r="E55" s="6"/>
      <c r="G55" s="8"/>
      <c r="H55" s="6">
        <f t="shared" si="0"/>
        <v>0</v>
      </c>
      <c r="L55" s="5"/>
      <c r="M55" s="6"/>
    </row>
    <row r="56" spans="1:13" x14ac:dyDescent="0.25">
      <c r="A56" s="5" t="s">
        <v>42</v>
      </c>
      <c r="B56" s="6">
        <v>300</v>
      </c>
      <c r="C56" s="1" t="s">
        <v>96</v>
      </c>
      <c r="D56" s="1" t="s">
        <v>35</v>
      </c>
      <c r="G56" s="8"/>
      <c r="H56" s="6">
        <f t="shared" si="0"/>
        <v>0</v>
      </c>
      <c r="L56" s="5"/>
      <c r="M56" s="6"/>
    </row>
    <row r="57" spans="1:13" x14ac:dyDescent="0.25">
      <c r="A57" s="5" t="s">
        <v>43</v>
      </c>
      <c r="B57" s="6">
        <v>143.13</v>
      </c>
      <c r="C57" s="1" t="s">
        <v>86</v>
      </c>
      <c r="D57" s="1" t="s">
        <v>35</v>
      </c>
      <c r="G57" s="8"/>
      <c r="H57" s="6">
        <f t="shared" si="0"/>
        <v>0</v>
      </c>
      <c r="L57" s="5"/>
      <c r="M57" s="6"/>
    </row>
    <row r="58" spans="1:13" x14ac:dyDescent="0.25">
      <c r="A58" s="5" t="s">
        <v>44</v>
      </c>
      <c r="B58" s="6">
        <v>290.16000000000003</v>
      </c>
      <c r="C58" s="1" t="s">
        <v>45</v>
      </c>
      <c r="D58" s="1" t="s">
        <v>35</v>
      </c>
      <c r="G58" s="8"/>
      <c r="H58" s="6">
        <f t="shared" si="0"/>
        <v>0</v>
      </c>
      <c r="L58" s="5"/>
      <c r="M58" s="6"/>
    </row>
    <row r="59" spans="1:13" x14ac:dyDescent="0.25">
      <c r="A59" s="5" t="s">
        <v>49</v>
      </c>
      <c r="B59" s="6">
        <v>195.18</v>
      </c>
      <c r="C59" s="1" t="s">
        <v>97</v>
      </c>
      <c r="D59" s="1" t="s">
        <v>35</v>
      </c>
      <c r="G59" s="8"/>
      <c r="H59" s="6">
        <f t="shared" si="0"/>
        <v>0</v>
      </c>
      <c r="L59" s="5"/>
      <c r="M59" s="6"/>
    </row>
    <row r="60" spans="1:13" x14ac:dyDescent="0.25">
      <c r="A60" s="5" t="s">
        <v>50</v>
      </c>
      <c r="B60" s="6">
        <v>210</v>
      </c>
      <c r="C60" s="1" t="s">
        <v>97</v>
      </c>
      <c r="D60" s="1" t="s">
        <v>35</v>
      </c>
      <c r="G60" s="8"/>
      <c r="H60" s="6">
        <f t="shared" si="0"/>
        <v>0</v>
      </c>
      <c r="L60" s="5"/>
      <c r="M60" s="6"/>
    </row>
    <row r="61" spans="1:13" x14ac:dyDescent="0.25">
      <c r="A61" s="5" t="s">
        <v>54</v>
      </c>
      <c r="B61" s="6">
        <v>426.69</v>
      </c>
      <c r="C61" s="1" t="s">
        <v>55</v>
      </c>
      <c r="D61" s="1" t="s">
        <v>35</v>
      </c>
      <c r="G61" s="8"/>
      <c r="H61" s="6">
        <f t="shared" si="0"/>
        <v>0</v>
      </c>
      <c r="L61" s="5"/>
      <c r="M61" s="6"/>
    </row>
    <row r="62" spans="1:13" x14ac:dyDescent="0.25">
      <c r="A62" s="5" t="s">
        <v>56</v>
      </c>
      <c r="B62" s="6">
        <v>228</v>
      </c>
      <c r="C62" s="1" t="s">
        <v>98</v>
      </c>
      <c r="D62" s="1" t="s">
        <v>35</v>
      </c>
      <c r="G62" s="8"/>
      <c r="H62" s="6">
        <f t="shared" si="0"/>
        <v>0</v>
      </c>
      <c r="L62" s="5"/>
      <c r="M62" s="6"/>
    </row>
    <row r="63" spans="1:13" x14ac:dyDescent="0.25">
      <c r="A63" s="5" t="s">
        <v>62</v>
      </c>
      <c r="B63" s="6">
        <v>179.69</v>
      </c>
      <c r="C63" s="1" t="s">
        <v>63</v>
      </c>
      <c r="D63" s="1" t="s">
        <v>35</v>
      </c>
      <c r="G63" s="8"/>
      <c r="H63" s="6">
        <f t="shared" si="0"/>
        <v>0</v>
      </c>
      <c r="L63" s="5"/>
      <c r="M63" s="6"/>
    </row>
    <row r="64" spans="1:13" x14ac:dyDescent="0.25">
      <c r="A64" s="5" t="s">
        <v>85</v>
      </c>
      <c r="B64" s="6">
        <v>342.9</v>
      </c>
      <c r="C64" s="1" t="s">
        <v>86</v>
      </c>
      <c r="D64" s="1" t="s">
        <v>35</v>
      </c>
      <c r="G64" s="8"/>
      <c r="H64" s="6">
        <f t="shared" si="0"/>
        <v>0</v>
      </c>
      <c r="L64" s="5"/>
      <c r="M64" s="6"/>
    </row>
    <row r="65" spans="1:13" x14ac:dyDescent="0.25">
      <c r="A65" s="5" t="s">
        <v>87</v>
      </c>
      <c r="B65" s="6">
        <v>247</v>
      </c>
      <c r="C65" s="1" t="s">
        <v>88</v>
      </c>
      <c r="D65" s="1" t="s">
        <v>35</v>
      </c>
      <c r="E65" s="6">
        <f>SUM(B52:B65)</f>
        <v>3998.5</v>
      </c>
      <c r="F65">
        <f>E65*100/B67</f>
        <v>6.0682972936016304</v>
      </c>
      <c r="G65" s="8">
        <v>6.0682972936016304</v>
      </c>
      <c r="H65" s="6">
        <f t="shared" si="0"/>
        <v>6.07</v>
      </c>
      <c r="L65" s="5"/>
      <c r="M65" s="6"/>
    </row>
    <row r="66" spans="1:13" x14ac:dyDescent="0.25">
      <c r="A66" s="5" t="s">
        <v>58</v>
      </c>
      <c r="B66" s="6">
        <v>1009</v>
      </c>
      <c r="C66" s="1" t="s">
        <v>59</v>
      </c>
      <c r="D66" s="1" t="s">
        <v>60</v>
      </c>
      <c r="E66" s="6">
        <f>SUM(B66)</f>
        <v>1009</v>
      </c>
      <c r="F66">
        <f>E66*100/B67</f>
        <v>1.5313022306475039</v>
      </c>
      <c r="G66" s="8">
        <v>1.5313022306475039</v>
      </c>
      <c r="H66" s="6">
        <f t="shared" si="0"/>
        <v>1.53</v>
      </c>
      <c r="L66" s="5"/>
      <c r="M66" s="6"/>
    </row>
    <row r="67" spans="1:13" x14ac:dyDescent="0.25">
      <c r="A67" s="5"/>
      <c r="B67" s="6">
        <f>SUM(B2:B66)</f>
        <v>65891.63</v>
      </c>
      <c r="C67" s="1"/>
      <c r="D67" s="1"/>
      <c r="F67" s="8">
        <f>SUM(F2:F66)</f>
        <v>99.999999999999986</v>
      </c>
      <c r="G67" s="8">
        <f>SUM(G2:G66)</f>
        <v>99.999999999999986</v>
      </c>
      <c r="H67" s="8">
        <f>SUM(H2:H66)</f>
        <v>99.990000000000009</v>
      </c>
      <c r="L67" s="5"/>
      <c r="M67" s="6"/>
    </row>
    <row r="70" spans="1:13" x14ac:dyDescent="0.25">
      <c r="E70" s="6"/>
    </row>
    <row r="71" spans="1:13" x14ac:dyDescent="0.25">
      <c r="E71" s="6"/>
    </row>
    <row r="72" spans="1:13" x14ac:dyDescent="0.25">
      <c r="E72" s="6"/>
    </row>
  </sheetData>
  <sortState ref="L2:M66">
    <sortCondition ref="L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superfi</vt:lpstr>
      <vt:lpstr>porcentajes</vt:lpstr>
      <vt:lpstr>BaseDeDatos</vt:lpstr>
      <vt:lpstr>PROPIETARIOS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Calvo Eguren Juncal</dc:creator>
  <cp:lastModifiedBy>Cabero Dominguez Gema</cp:lastModifiedBy>
  <dcterms:created xsi:type="dcterms:W3CDTF">2021-06-23T08:20:43Z</dcterms:created>
  <dcterms:modified xsi:type="dcterms:W3CDTF">2023-02-15T09:56:04Z</dcterms:modified>
</cp:coreProperties>
</file>